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epr.chomutov.cz/dmsf/webdav/[INVESTICE 397]/[ROK 2026 1601]/[32610 Polopod. kontejnery V. et. - Kamenná 1563]/3. VŘ/EZAK/VÝKAZ VÝMĚR SEKCE II - CENTRUM/"/>
    </mc:Choice>
  </mc:AlternateContent>
  <xr:revisionPtr revIDLastSave="0" documentId="13_ncr:1_{EF7BFD34-50B5-44D9-925A-A1ACA35F5321}" xr6:coauthVersionLast="36" xr6:coauthVersionMax="47" xr10:uidLastSave="{00000000-0000-0000-0000-000000000000}"/>
  <bookViews>
    <workbookView xWindow="0" yWindow="0" windowWidth="28800" windowHeight="11505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</sheets>
  <externalReferences>
    <externalReference r:id="rId4"/>
  </externalReferences>
  <definedNames>
    <definedName name="CelkemDPHVypocet" localSheetId="1">Stavba!$H$43</definedName>
    <definedName name="CenaCelkem">Stavba!$G$30</definedName>
    <definedName name="CenaCelkemBezDPH">Stavba!$G$29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Stavba!$G$25</definedName>
    <definedName name="DPHZakl">Stavba!$G$27</definedName>
    <definedName name="dpsc" localSheetId="1">Stavba!$D$13</definedName>
    <definedName name="IČO" localSheetId="1">Stavba!$I$11</definedName>
    <definedName name="Mena">Stavba!$J$30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Stavba!$B$39</definedName>
    <definedName name="_xlnm.Print_Area" localSheetId="1">Stavba!$A$1:$J$45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Stavba!$E$24</definedName>
    <definedName name="SazbaDPH1">'[1]Krycí list'!$C$30</definedName>
    <definedName name="SazbaDPH2" localSheetId="1">Stavba!$E$26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Stavba!$B$1:$J$37</definedName>
    <definedName name="ZakladDPHSni">Stavba!$G$24</definedName>
    <definedName name="ZakladDPHSniVypocet" localSheetId="1">Stavba!$F$43</definedName>
    <definedName name="ZakladDPHZakl">Stavba!$G$26</definedName>
    <definedName name="ZakladDPHZaklVypocet" localSheetId="1">Stavba!$G$43</definedName>
    <definedName name="ZaObjednatele">Stavba!$G$35</definedName>
    <definedName name="Zaokrouhleni">Stavba!$G$28</definedName>
    <definedName name="ZaZhotovitele">Stavba!$D$35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55" i="1" l="1"/>
  <c r="G26" i="1" s="1"/>
  <c r="F43" i="1" l="1"/>
  <c r="G43" i="1"/>
  <c r="H43" i="1"/>
  <c r="I43" i="1"/>
  <c r="J42" i="1" s="1"/>
  <c r="J41" i="1" l="1"/>
  <c r="J40" i="1"/>
  <c r="J43" i="1" s="1"/>
  <c r="J29" i="1"/>
  <c r="J27" i="1"/>
  <c r="G39" i="1"/>
  <c r="F39" i="1"/>
  <c r="J24" i="1"/>
  <c r="J25" i="1"/>
  <c r="J26" i="1"/>
  <c r="J28" i="1"/>
  <c r="E27" i="1"/>
  <c r="I22" i="1" l="1"/>
  <c r="G27" i="1" s="1"/>
  <c r="G28" i="1" l="1"/>
  <c r="G3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<sst xmlns="http://schemas.openxmlformats.org/spreadsheetml/2006/main" count="81" uniqueCount="68">
  <si>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</si>
  <si>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</si>
  <si>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</si>
  <si>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</si>
  <si>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</si>
  <si>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</si>
  <si>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</si>
  <si>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</si>
  <si>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</si>
  <si>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</si>
  <si>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</si>
  <si>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</si>
  <si>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</si>
  <si>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</si>
  <si>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</si>
  <si>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</si>
  <si>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</si>
  <si>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</si>
  <si>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</si>
  <si>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</si>
  <si>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</si>
  <si>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</si>
  <si>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</si>
  <si>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</si>
  <si>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</si>
  <si>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</si>
  <si>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</si>
  <si>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</si>
  <si>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</si>
  <si>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</si>
  <si>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</si>
  <si>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</si>
  <si>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</si>
  <si>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</si>
  <si>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</si>
  <si>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</si>
  <si>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</si>
  <si>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</si>
  <si>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</si>
  <si>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</si>
  <si>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</si>
  <si>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</si>
  <si>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LOKALITA 1 – Březenecká u parkoviště, parc.č. 4865/169</t>
  </si>
  <si>
    <t>04</t>
  </si>
  <si>
    <t>Kontejnery CHOMUTOV - 052020</t>
  </si>
  <si>
    <t>Objekt:</t>
  </si>
  <si>
    <t>Rozpočet:</t>
  </si>
  <si>
    <t>Ing. Iva Krausová</t>
  </si>
  <si>
    <t>Stavba</t>
  </si>
  <si>
    <t>Celkem za stavbu</t>
  </si>
  <si>
    <t>CZK</t>
  </si>
  <si>
    <t>VN</t>
  </si>
  <si>
    <t>ON</t>
  </si>
  <si>
    <t>01</t>
  </si>
  <si>
    <t>Statutární město Chomutov, Zborovská 4602</t>
  </si>
  <si>
    <t>430 28 Chomutov</t>
  </si>
  <si>
    <t>HK, spol. s.r.o, Doubravínova  336/20</t>
  </si>
  <si>
    <t>163 00, Praha 6</t>
  </si>
  <si>
    <t>Technologie</t>
  </si>
  <si>
    <t xml:space="preserve">Celkem </t>
  </si>
  <si>
    <t>Kontejnery GUTENBERGOVA VPRAVO</t>
  </si>
  <si>
    <t>Kontejnery lokalita GUTENBERGOVA VLEVO</t>
  </si>
  <si>
    <t>Kontejnery MEISNEROVA</t>
  </si>
  <si>
    <t>Kontejnery ŠTEFÁNIKOVO NÁM.</t>
  </si>
  <si>
    <t>12/2024</t>
  </si>
  <si>
    <t>lokalita VŠECHNY</t>
  </si>
  <si>
    <t>POLOPODZEMNÍ KONTEJNERY CHOMUTOV III</t>
  </si>
  <si>
    <t>032025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</si>
</sst>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4" borderId="27" xfId="0" applyNumberFormat="1" applyFont="1" applyFill="1" applyBorder="1" applyAlignment="1">
      <alignment vertical="center"/>
    </xf>
    <xf numFmtId="3" fontId="7" fillId="4" borderId="28" xfId="0" applyNumberFormat="1" applyFont="1" applyFill="1" applyBorder="1" applyAlignment="1">
      <alignment vertical="center" wrapText="1"/>
    </xf>
    <xf numFmtId="3" fontId="10" fillId="4" borderId="29" xfId="0" applyNumberFormat="1" applyFont="1" applyFill="1" applyBorder="1" applyAlignment="1">
      <alignment horizontal="center" vertical="center" wrapText="1" shrinkToFit="1"/>
    </xf>
    <xf numFmtId="3" fontId="7" fillId="4" borderId="29" xfId="0" applyNumberFormat="1" applyFont="1" applyFill="1" applyBorder="1" applyAlignment="1">
      <alignment horizontal="center" vertical="center" wrapText="1" shrinkToFit="1"/>
    </xf>
    <xf numFmtId="3" fontId="7" fillId="4" borderId="29" xfId="0" applyNumberFormat="1" applyFont="1" applyFill="1" applyBorder="1" applyAlignment="1">
      <alignment horizontal="center" vertical="center" wrapText="1"/>
    </xf>
    <xf numFmtId="3" fontId="0" fillId="0" borderId="30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2" xfId="0" applyNumberFormat="1" applyBorder="1" applyAlignment="1">
      <alignment vertical="center"/>
    </xf>
    <xf numFmtId="3" fontId="5" fillId="0" borderId="30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 shrinkToFit="1"/>
    </xf>
    <xf numFmtId="3" fontId="5" fillId="0" borderId="32" xfId="0" applyNumberFormat="1" applyFont="1" applyBorder="1" applyAlignment="1">
      <alignment vertical="center" shrinkToFit="1"/>
    </xf>
    <xf numFmtId="3" fontId="5" fillId="0" borderId="32" xfId="0" applyNumberFormat="1" applyFont="1" applyBorder="1" applyAlignment="1">
      <alignment vertical="center"/>
    </xf>
    <xf numFmtId="3" fontId="0" fillId="0" borderId="30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49" fontId="0" fillId="0" borderId="1" xfId="0" applyNumberFormat="1" applyBorder="1"/>
    <xf numFmtId="49" fontId="5" fillId="0" borderId="0" xfId="0" applyNumberFormat="1" applyFont="1" applyAlignment="1">
      <alignment horizontal="left" vertical="center"/>
    </xf>
    <xf numFmtId="49" fontId="5" fillId="0" borderId="18" xfId="0" applyNumberFormat="1" applyFont="1" applyBorder="1" applyAlignment="1">
      <alignment vertical="center" wrapText="1"/>
    </xf>
    <xf numFmtId="0" fontId="0" fillId="0" borderId="34" xfId="0" applyBorder="1" applyAlignment="1">
      <alignment horizontal="left" vertical="center" wrapText="1"/>
    </xf>
    <xf numFmtId="0" fontId="0" fillId="0" borderId="34" xfId="0" applyBorder="1" applyAlignment="1">
      <alignment wrapText="1"/>
    </xf>
    <xf numFmtId="4" fontId="13" fillId="0" borderId="33" xfId="0" applyNumberFormat="1" applyFont="1" applyBorder="1" applyAlignment="1">
      <alignment horizontal="right" vertical="center" indent="1"/>
    </xf>
    <xf numFmtId="4" fontId="13" fillId="0" borderId="35" xfId="0" applyNumberFormat="1" applyFont="1" applyBorder="1" applyAlignment="1">
      <alignment horizontal="right" vertical="center" indent="1"/>
    </xf>
    <xf numFmtId="0" fontId="0" fillId="0" borderId="36" xfId="0" applyBorder="1"/>
    <xf numFmtId="0" fontId="0" fillId="0" borderId="36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3" fontId="0" fillId="3" borderId="33" xfId="0" applyNumberFormat="1" applyFill="1" applyBorder="1" applyAlignment="1">
      <alignment vertical="center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5" fillId="0" borderId="18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0" fontId="8" fillId="0" borderId="0" xfId="0" applyFont="1" applyAlignment="1">
      <alignment horizontal="left" vertical="center"/>
    </xf>
    <xf numFmtId="0" fontId="0" fillId="0" borderId="33" xfId="0" applyBorder="1" applyAlignment="1">
      <alignment horizontal="left"/>
    </xf>
    <xf numFmtId="0" fontId="0" fillId="0" borderId="34" xfId="0" applyBorder="1" applyAlignment="1">
      <alignment horizontal="left"/>
    </xf>
    <xf numFmtId="0" fontId="0" fillId="0" borderId="35" xfId="0" applyBorder="1" applyAlignment="1">
      <alignment horizontal="left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0" fillId="0" borderId="31" xfId="0" applyNumberFormat="1" applyBorder="1" applyAlignment="1">
      <alignment vertical="center" wrapText="1"/>
    </xf>
    <xf numFmtId="3" fontId="5" fillId="0" borderId="31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8" fillId="0" borderId="33" xfId="0" applyFont="1" applyBorder="1" applyAlignment="1">
      <alignment horizontal="left"/>
    </xf>
    <xf numFmtId="0" fontId="8" fillId="0" borderId="34" xfId="0" applyFont="1" applyBorder="1" applyAlignment="1">
      <alignment horizontal="left"/>
    </xf>
    <xf numFmtId="0" fontId="8" fillId="0" borderId="35" xfId="0" applyFont="1" applyBorder="1" applyAlignment="1">
      <alignment horizontal="left"/>
    </xf>
    <xf numFmtId="0" fontId="8" fillId="0" borderId="36" xfId="0" applyFont="1" applyBorder="1" applyAlignment="1">
      <alignment wrapText="1"/>
    </xf>
    <xf numFmtId="0" fontId="8" fillId="0" borderId="36" xfId="0" applyFont="1" applyBorder="1"/>
    <xf numFmtId="4" fontId="8" fillId="0" borderId="33" xfId="0" applyNumberFormat="1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4" fontId="0" fillId="5" borderId="33" xfId="0" applyNumberFormat="1" applyFill="1" applyBorder="1" applyAlignment="1">
      <alignment horizontal="center"/>
    </xf>
    <xf numFmtId="0" fontId="0" fillId="5" borderId="35" xfId="0" applyFill="1" applyBorder="1" applyAlignment="1">
      <alignment horizont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28" t="s">
        <v>39</v>
      </c>
      <c r="B2" s="128"/>
      <c r="C2" s="128"/>
      <c r="D2" s="128"/>
      <c r="E2" s="128"/>
      <c r="F2" s="128"/>
      <c r="G2" s="12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5"/>
  <sheetViews>
    <sheetView showGridLines="0" tabSelected="1" topLeftCell="B34" zoomScaleNormal="100" zoomScaleSheetLayoutView="75" workbookViewId="0">
      <selection activeCell="N53" sqref="N53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14.7109375" customWidth="1"/>
    <col min="12" max="15" width="10.7109375" customWidth="1"/>
  </cols>
  <sheetData>
    <row r="1" spans="1:15" ht="33.75" customHeight="1" x14ac:dyDescent="0.2">
      <c r="A1" s="47" t="s">
        <v>36</v>
      </c>
      <c r="B1" s="150" t="s">
        <v>4</v>
      </c>
      <c r="C1" s="151"/>
      <c r="D1" s="151"/>
      <c r="E1" s="151"/>
      <c r="F1" s="151"/>
      <c r="G1" s="151"/>
      <c r="H1" s="151"/>
      <c r="I1" s="151"/>
      <c r="J1" s="152"/>
    </row>
    <row r="2" spans="1:15" ht="36" customHeight="1" x14ac:dyDescent="0.2">
      <c r="A2" s="2"/>
      <c r="B2" s="75" t="s">
        <v>24</v>
      </c>
      <c r="C2" s="76"/>
      <c r="D2" s="77" t="s">
        <v>67</v>
      </c>
      <c r="E2" s="156" t="s">
        <v>66</v>
      </c>
      <c r="F2" s="157"/>
      <c r="G2" s="157"/>
      <c r="H2" s="157"/>
      <c r="I2" s="157"/>
      <c r="J2" s="158"/>
      <c r="O2" s="1"/>
    </row>
    <row r="3" spans="1:15" ht="27" customHeight="1" x14ac:dyDescent="0.2">
      <c r="A3" s="2"/>
      <c r="B3" s="78" t="s">
        <v>45</v>
      </c>
      <c r="C3" s="76"/>
      <c r="D3" s="79" t="s">
        <v>53</v>
      </c>
      <c r="E3" s="159" t="s">
        <v>65</v>
      </c>
      <c r="F3" s="160"/>
      <c r="G3" s="160"/>
      <c r="H3" s="160"/>
      <c r="I3" s="160"/>
      <c r="J3" s="161"/>
    </row>
    <row r="4" spans="1:15" ht="23.25" customHeight="1" x14ac:dyDescent="0.2">
      <c r="A4" s="73">
        <v>419</v>
      </c>
      <c r="B4" s="80" t="s">
        <v>46</v>
      </c>
      <c r="C4" s="81"/>
      <c r="D4" s="82" t="s">
        <v>41</v>
      </c>
      <c r="E4" s="138"/>
      <c r="F4" s="139"/>
      <c r="G4" s="139"/>
      <c r="H4" s="139"/>
      <c r="I4" s="139"/>
      <c r="J4" s="140"/>
    </row>
    <row r="5" spans="1:15" ht="24" customHeight="1" x14ac:dyDescent="0.2">
      <c r="A5" s="2"/>
      <c r="B5" s="31" t="s">
        <v>23</v>
      </c>
      <c r="D5" s="143" t="s">
        <v>54</v>
      </c>
      <c r="E5" s="144"/>
      <c r="F5" s="144"/>
      <c r="G5" s="144"/>
      <c r="H5" s="18" t="s">
        <v>40</v>
      </c>
      <c r="I5" s="22">
        <v>261891</v>
      </c>
      <c r="J5" s="8"/>
    </row>
    <row r="6" spans="1:15" ht="15.75" customHeight="1" x14ac:dyDescent="0.2">
      <c r="A6" s="2"/>
      <c r="B6" s="28"/>
      <c r="C6" s="54"/>
      <c r="D6" s="145" t="s">
        <v>55</v>
      </c>
      <c r="E6" s="146"/>
      <c r="F6" s="146"/>
      <c r="G6" s="146"/>
      <c r="H6" s="18" t="s">
        <v>34</v>
      </c>
      <c r="I6" s="22"/>
      <c r="J6" s="8"/>
    </row>
    <row r="7" spans="1:15" ht="6.75" customHeight="1" x14ac:dyDescent="0.2">
      <c r="A7" s="2"/>
      <c r="B7" s="29"/>
      <c r="C7" s="55"/>
      <c r="D7" s="52"/>
      <c r="E7" s="147"/>
      <c r="F7" s="148"/>
      <c r="G7" s="148"/>
      <c r="H7" s="24"/>
      <c r="I7" s="23"/>
      <c r="J7" s="34"/>
    </row>
    <row r="8" spans="1:15" ht="24" customHeight="1" x14ac:dyDescent="0.2">
      <c r="A8" s="2"/>
      <c r="B8" s="31" t="s">
        <v>21</v>
      </c>
      <c r="D8" s="149" t="s">
        <v>56</v>
      </c>
      <c r="E8" s="144"/>
      <c r="F8" s="144"/>
      <c r="G8" s="144"/>
      <c r="H8" s="18" t="s">
        <v>40</v>
      </c>
      <c r="I8" s="84"/>
      <c r="J8" s="8"/>
    </row>
    <row r="9" spans="1:15" ht="11.25" customHeight="1" x14ac:dyDescent="0.2">
      <c r="A9" s="2"/>
      <c r="B9" s="2"/>
      <c r="D9" s="120" t="s">
        <v>57</v>
      </c>
      <c r="H9" s="18" t="s">
        <v>34</v>
      </c>
      <c r="I9" s="84"/>
      <c r="J9" s="8"/>
    </row>
    <row r="10" spans="1:15" ht="12.75" customHeight="1" x14ac:dyDescent="0.2">
      <c r="A10" s="2"/>
      <c r="B10" s="35"/>
      <c r="C10" s="55"/>
      <c r="D10" s="74"/>
      <c r="E10" s="83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63"/>
      <c r="E11" s="163"/>
      <c r="F11" s="163"/>
      <c r="G11" s="163"/>
      <c r="H11" s="18" t="s">
        <v>40</v>
      </c>
      <c r="I11" s="22"/>
      <c r="J11" s="8"/>
    </row>
    <row r="12" spans="1:15" ht="15.75" customHeight="1" x14ac:dyDescent="0.2">
      <c r="A12" s="2"/>
      <c r="B12" s="28"/>
      <c r="C12" s="54"/>
      <c r="D12" s="166"/>
      <c r="E12" s="166"/>
      <c r="F12" s="166"/>
      <c r="G12" s="166"/>
      <c r="H12" s="18" t="s">
        <v>34</v>
      </c>
      <c r="I12" s="22"/>
      <c r="J12" s="8"/>
    </row>
    <row r="13" spans="1:15" ht="6" customHeight="1" x14ac:dyDescent="0.2">
      <c r="A13" s="2"/>
      <c r="B13" s="29"/>
      <c r="C13" s="55"/>
      <c r="D13" s="52"/>
      <c r="E13" s="141"/>
      <c r="F13" s="142"/>
      <c r="G13" s="142"/>
      <c r="H13" s="19"/>
      <c r="I13" s="23"/>
      <c r="J13" s="34"/>
    </row>
    <row r="14" spans="1:15" ht="24" customHeight="1" x14ac:dyDescent="0.2">
      <c r="A14" s="2"/>
      <c r="B14" s="43" t="s">
        <v>22</v>
      </c>
      <c r="C14" s="56"/>
      <c r="D14" s="57" t="s">
        <v>47</v>
      </c>
      <c r="E14" s="121" t="s">
        <v>64</v>
      </c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58"/>
      <c r="D15" s="53"/>
      <c r="E15" s="162"/>
      <c r="F15" s="162"/>
      <c r="G15" s="164"/>
      <c r="H15" s="164"/>
      <c r="I15" s="164" t="s">
        <v>31</v>
      </c>
      <c r="J15" s="165"/>
    </row>
    <row r="16" spans="1:15" ht="23.25" customHeight="1" x14ac:dyDescent="0.2">
      <c r="A16" s="119" t="s">
        <v>26</v>
      </c>
      <c r="B16" s="38" t="s">
        <v>26</v>
      </c>
      <c r="C16" s="59"/>
      <c r="D16" s="60"/>
      <c r="E16" s="132"/>
      <c r="F16" s="136"/>
      <c r="G16" s="132"/>
      <c r="H16" s="136"/>
      <c r="I16" s="132"/>
      <c r="J16" s="133"/>
    </row>
    <row r="17" spans="1:10" ht="23.25" customHeight="1" x14ac:dyDescent="0.2">
      <c r="A17" s="119" t="s">
        <v>27</v>
      </c>
      <c r="B17" s="38" t="s">
        <v>27</v>
      </c>
      <c r="C17" s="59"/>
      <c r="D17" s="60"/>
      <c r="E17" s="132"/>
      <c r="F17" s="136"/>
      <c r="G17" s="132"/>
      <c r="H17" s="136"/>
      <c r="I17" s="132">
        <v>0</v>
      </c>
      <c r="J17" s="133"/>
    </row>
    <row r="18" spans="1:10" ht="23.25" customHeight="1" x14ac:dyDescent="0.2">
      <c r="A18" s="119" t="s">
        <v>28</v>
      </c>
      <c r="B18" s="38" t="s">
        <v>28</v>
      </c>
      <c r="C18" s="59"/>
      <c r="D18" s="60"/>
      <c r="E18" s="132"/>
      <c r="F18" s="136"/>
      <c r="G18" s="132"/>
      <c r="H18" s="136"/>
      <c r="I18" s="132"/>
      <c r="J18" s="133"/>
    </row>
    <row r="19" spans="1:10" ht="23.25" customHeight="1" x14ac:dyDescent="0.2">
      <c r="A19" s="119" t="s">
        <v>51</v>
      </c>
      <c r="B19" s="38" t="s">
        <v>29</v>
      </c>
      <c r="C19" s="59"/>
      <c r="D19" s="60"/>
      <c r="E19" s="132"/>
      <c r="F19" s="136"/>
      <c r="G19" s="132"/>
      <c r="H19" s="136"/>
      <c r="I19" s="132"/>
      <c r="J19" s="133"/>
    </row>
    <row r="20" spans="1:10" ht="23.25" customHeight="1" x14ac:dyDescent="0.2">
      <c r="A20" s="119" t="s">
        <v>52</v>
      </c>
      <c r="B20" s="38" t="s">
        <v>30</v>
      </c>
      <c r="C20" s="59"/>
      <c r="D20" s="60"/>
      <c r="E20" s="132"/>
      <c r="F20" s="136"/>
      <c r="G20" s="132"/>
      <c r="H20" s="136"/>
      <c r="I20" s="132"/>
      <c r="J20" s="133"/>
    </row>
    <row r="21" spans="1:10" ht="23.25" customHeight="1" x14ac:dyDescent="0.2">
      <c r="A21" s="119"/>
      <c r="B21" s="38" t="s">
        <v>58</v>
      </c>
      <c r="C21" s="122"/>
      <c r="D21" s="123"/>
      <c r="E21" s="124"/>
      <c r="F21" s="125"/>
      <c r="G21" s="124"/>
      <c r="H21" s="125"/>
      <c r="I21" s="132"/>
      <c r="J21" s="133"/>
    </row>
    <row r="22" spans="1:10" ht="23.25" customHeight="1" x14ac:dyDescent="0.2">
      <c r="A22" s="2"/>
      <c r="B22" s="48" t="s">
        <v>31</v>
      </c>
      <c r="C22" s="61"/>
      <c r="D22" s="62"/>
      <c r="E22" s="134"/>
      <c r="F22" s="137"/>
      <c r="G22" s="134"/>
      <c r="H22" s="137"/>
      <c r="I22" s="134">
        <f>SUM(I16:J21)</f>
        <v>0</v>
      </c>
      <c r="J22" s="135"/>
    </row>
    <row r="23" spans="1:10" ht="33" customHeight="1" x14ac:dyDescent="0.2">
      <c r="A23" s="2"/>
      <c r="B23" s="42" t="s">
        <v>33</v>
      </c>
      <c r="C23" s="59"/>
      <c r="D23" s="60"/>
      <c r="E23" s="63"/>
      <c r="F23" s="39"/>
      <c r="G23" s="33"/>
      <c r="H23" s="33"/>
      <c r="I23" s="33"/>
      <c r="J23" s="40"/>
    </row>
    <row r="24" spans="1:10" ht="23.25" customHeight="1" x14ac:dyDescent="0.2">
      <c r="A24" s="2"/>
      <c r="B24" s="38" t="s">
        <v>13</v>
      </c>
      <c r="C24" s="59"/>
      <c r="D24" s="60"/>
      <c r="E24" s="64">
        <v>12</v>
      </c>
      <c r="F24" s="39" t="s">
        <v>0</v>
      </c>
      <c r="G24" s="173">
        <v>0</v>
      </c>
      <c r="H24" s="174"/>
      <c r="I24" s="174"/>
      <c r="J24" s="40" t="str">
        <f t="shared" ref="J24:J29" si="0">Mena</f>
        <v>CZK</v>
      </c>
    </row>
    <row r="25" spans="1:10" ht="23.25" customHeight="1" x14ac:dyDescent="0.2">
      <c r="A25" s="2"/>
      <c r="B25" s="38" t="s">
        <v>14</v>
      </c>
      <c r="C25" s="59"/>
      <c r="D25" s="60"/>
      <c r="E25" s="64">
        <v>12</v>
      </c>
      <c r="F25" s="39" t="s">
        <v>0</v>
      </c>
      <c r="G25" s="171">
        <v>0</v>
      </c>
      <c r="H25" s="172"/>
      <c r="I25" s="172"/>
      <c r="J25" s="40" t="str">
        <f t="shared" si="0"/>
        <v>CZK</v>
      </c>
    </row>
    <row r="26" spans="1:10" ht="23.25" customHeight="1" x14ac:dyDescent="0.2">
      <c r="A26" s="2"/>
      <c r="B26" s="38" t="s">
        <v>15</v>
      </c>
      <c r="C26" s="59"/>
      <c r="D26" s="60"/>
      <c r="E26" s="64">
        <v>21</v>
      </c>
      <c r="F26" s="39" t="s">
        <v>0</v>
      </c>
      <c r="G26" s="173">
        <f>+H55</f>
        <v>0</v>
      </c>
      <c r="H26" s="174"/>
      <c r="I26" s="174"/>
      <c r="J26" s="40" t="str">
        <f t="shared" si="0"/>
        <v>CZK</v>
      </c>
    </row>
    <row r="27" spans="1:10" ht="23.25" customHeight="1" x14ac:dyDescent="0.2">
      <c r="A27" s="2"/>
      <c r="B27" s="32" t="s">
        <v>16</v>
      </c>
      <c r="C27" s="65"/>
      <c r="D27" s="53"/>
      <c r="E27" s="66">
        <f>SazbaDPH2</f>
        <v>21</v>
      </c>
      <c r="F27" s="30" t="s">
        <v>0</v>
      </c>
      <c r="G27" s="153">
        <f>ZakladDPHZakl/100*21</f>
        <v>0</v>
      </c>
      <c r="H27" s="154"/>
      <c r="I27" s="154"/>
      <c r="J27" s="37" t="str">
        <f t="shared" si="0"/>
        <v>CZK</v>
      </c>
    </row>
    <row r="28" spans="1:10" ht="23.25" customHeight="1" thickBot="1" x14ac:dyDescent="0.25">
      <c r="A28" s="2"/>
      <c r="B28" s="31" t="s">
        <v>5</v>
      </c>
      <c r="C28" s="67"/>
      <c r="D28" s="68"/>
      <c r="E28" s="67"/>
      <c r="F28" s="16"/>
      <c r="G28" s="155">
        <f>ROUND(ZakladDPHZakl+DPHZakl,0)-(ZakladDPHZakl+DPHZakl)</f>
        <v>0</v>
      </c>
      <c r="H28" s="155"/>
      <c r="I28" s="155"/>
      <c r="J28" s="41" t="str">
        <f t="shared" si="0"/>
        <v>CZK</v>
      </c>
    </row>
    <row r="29" spans="1:10" ht="27.75" hidden="1" customHeight="1" thickBot="1" x14ac:dyDescent="0.25">
      <c r="A29" s="2"/>
      <c r="B29" s="111" t="s">
        <v>25</v>
      </c>
      <c r="C29" s="112"/>
      <c r="D29" s="112"/>
      <c r="E29" s="113"/>
      <c r="F29" s="114"/>
      <c r="G29" s="175">
        <v>112619.87</v>
      </c>
      <c r="H29" s="176"/>
      <c r="I29" s="176"/>
      <c r="J29" s="115" t="str">
        <f t="shared" si="0"/>
        <v>CZK</v>
      </c>
    </row>
    <row r="30" spans="1:10" ht="27.75" customHeight="1" thickBot="1" x14ac:dyDescent="0.25">
      <c r="A30" s="2"/>
      <c r="B30" s="111" t="s">
        <v>35</v>
      </c>
      <c r="C30" s="116"/>
      <c r="D30" s="116"/>
      <c r="E30" s="116"/>
      <c r="F30" s="117"/>
      <c r="G30" s="175">
        <f>ZakladDPHZakl+DPHZakl+Zaokrouhleni</f>
        <v>0</v>
      </c>
      <c r="H30" s="175"/>
      <c r="I30" s="175"/>
      <c r="J30" s="118" t="s">
        <v>50</v>
      </c>
    </row>
    <row r="31" spans="1:10" ht="12.75" customHeight="1" x14ac:dyDescent="0.2">
      <c r="A31" s="2"/>
      <c r="B31" s="2"/>
      <c r="J31" s="9"/>
    </row>
    <row r="32" spans="1:10" ht="30" customHeight="1" x14ac:dyDescent="0.2">
      <c r="A32" s="2"/>
      <c r="B32" s="2"/>
      <c r="J32" s="9"/>
    </row>
    <row r="33" spans="1:10" ht="18.75" customHeight="1" x14ac:dyDescent="0.2">
      <c r="A33" s="2"/>
      <c r="B33" s="17"/>
      <c r="C33" s="69" t="s">
        <v>12</v>
      </c>
      <c r="D33" s="70"/>
      <c r="E33" s="70"/>
      <c r="F33" s="15" t="s">
        <v>11</v>
      </c>
      <c r="G33" s="26"/>
      <c r="H33" s="27"/>
      <c r="I33" s="26"/>
      <c r="J33" s="9"/>
    </row>
    <row r="34" spans="1:10" ht="23.25" customHeight="1" x14ac:dyDescent="0.2">
      <c r="A34" s="2"/>
      <c r="B34" s="2"/>
      <c r="J34" s="9"/>
    </row>
    <row r="35" spans="1:10" s="21" customFormat="1" ht="18.75" customHeight="1" x14ac:dyDescent="0.2">
      <c r="A35" s="20"/>
      <c r="B35" s="20"/>
      <c r="C35" s="71"/>
      <c r="D35" s="177"/>
      <c r="E35" s="178"/>
      <c r="G35" s="179"/>
      <c r="H35" s="180"/>
      <c r="I35" s="180"/>
      <c r="J35" s="25"/>
    </row>
    <row r="36" spans="1:10" ht="12.75" customHeight="1" x14ac:dyDescent="0.2">
      <c r="A36" s="2"/>
      <c r="B36" s="2"/>
      <c r="D36" s="170" t="s">
        <v>2</v>
      </c>
      <c r="E36" s="170"/>
      <c r="H36" s="10" t="s">
        <v>3</v>
      </c>
      <c r="J36" s="9"/>
    </row>
    <row r="37" spans="1:10" ht="13.5" customHeight="1" thickBot="1" x14ac:dyDescent="0.25">
      <c r="A37" s="11"/>
      <c r="B37" s="11"/>
      <c r="C37" s="72"/>
      <c r="D37" s="72"/>
      <c r="E37" s="72"/>
      <c r="F37" s="12"/>
      <c r="G37" s="12"/>
      <c r="H37" s="12"/>
      <c r="I37" s="12"/>
      <c r="J37" s="13"/>
    </row>
    <row r="38" spans="1:10" ht="27" hidden="1" customHeight="1" x14ac:dyDescent="0.2">
      <c r="B38" s="88" t="s">
        <v>17</v>
      </c>
      <c r="C38" s="89"/>
      <c r="D38" s="89"/>
      <c r="E38" s="89"/>
      <c r="F38" s="90"/>
      <c r="G38" s="90"/>
      <c r="H38" s="90"/>
      <c r="I38" s="90"/>
      <c r="J38" s="91"/>
    </row>
    <row r="39" spans="1:10" ht="25.5" hidden="1" customHeight="1" x14ac:dyDescent="0.2">
      <c r="A39" s="87" t="s">
        <v>37</v>
      </c>
      <c r="B39" s="92" t="s">
        <v>18</v>
      </c>
      <c r="C39" s="93" t="s">
        <v>6</v>
      </c>
      <c r="D39" s="93"/>
      <c r="E39" s="93"/>
      <c r="F39" s="94" t="str">
        <f>B24</f>
        <v>Základ pro sníženou DPH</v>
      </c>
      <c r="G39" s="94" t="str">
        <f>B26</f>
        <v>Základ pro základní DPH</v>
      </c>
      <c r="H39" s="95" t="s">
        <v>19</v>
      </c>
      <c r="I39" s="95" t="s">
        <v>1</v>
      </c>
      <c r="J39" s="96" t="s">
        <v>0</v>
      </c>
    </row>
    <row r="40" spans="1:10" ht="25.5" hidden="1" customHeight="1" x14ac:dyDescent="0.2">
      <c r="A40" s="87">
        <v>1</v>
      </c>
      <c r="B40" s="97" t="s">
        <v>48</v>
      </c>
      <c r="C40" s="181"/>
      <c r="D40" s="181"/>
      <c r="E40" s="181"/>
      <c r="F40" s="98">
        <v>0</v>
      </c>
      <c r="G40" s="99">
        <v>112619.87</v>
      </c>
      <c r="H40" s="100">
        <v>23650.17</v>
      </c>
      <c r="I40" s="100">
        <v>136270.04</v>
      </c>
      <c r="J40" s="101">
        <f>IF(CenaCelkemVypocet=0,"",I40/CenaCelkemVypocet*100)</f>
        <v>100</v>
      </c>
    </row>
    <row r="41" spans="1:10" ht="25.5" hidden="1" customHeight="1" x14ac:dyDescent="0.2">
      <c r="A41" s="87">
        <v>2</v>
      </c>
      <c r="B41" s="102" t="s">
        <v>43</v>
      </c>
      <c r="C41" s="182" t="s">
        <v>44</v>
      </c>
      <c r="D41" s="182"/>
      <c r="E41" s="182"/>
      <c r="F41" s="103">
        <v>0</v>
      </c>
      <c r="G41" s="104">
        <v>112619.87</v>
      </c>
      <c r="H41" s="104">
        <v>23650.17</v>
      </c>
      <c r="I41" s="104">
        <v>136270.04</v>
      </c>
      <c r="J41" s="105">
        <f>IF(CenaCelkemVypocet=0,"",I41/CenaCelkemVypocet*100)</f>
        <v>100</v>
      </c>
    </row>
    <row r="42" spans="1:10" ht="25.5" hidden="1" customHeight="1" x14ac:dyDescent="0.2">
      <c r="A42" s="87">
        <v>3</v>
      </c>
      <c r="B42" s="106" t="s">
        <v>41</v>
      </c>
      <c r="C42" s="181" t="s">
        <v>42</v>
      </c>
      <c r="D42" s="181"/>
      <c r="E42" s="181"/>
      <c r="F42" s="107">
        <v>0</v>
      </c>
      <c r="G42" s="100">
        <v>112619.87</v>
      </c>
      <c r="H42" s="100">
        <v>23650.17</v>
      </c>
      <c r="I42" s="100">
        <v>136270.04</v>
      </c>
      <c r="J42" s="101">
        <f>IF(CenaCelkemVypocet=0,"",I42/CenaCelkemVypocet*100)</f>
        <v>100</v>
      </c>
    </row>
    <row r="43" spans="1:10" ht="25.5" hidden="1" customHeight="1" x14ac:dyDescent="0.2">
      <c r="A43" s="87"/>
      <c r="B43" s="129" t="s">
        <v>49</v>
      </c>
      <c r="C43" s="130"/>
      <c r="D43" s="130"/>
      <c r="E43" s="131"/>
      <c r="F43" s="108">
        <f>SUMIF(A40:A42,"=1",F40:F42)</f>
        <v>0</v>
      </c>
      <c r="G43" s="109">
        <f>SUMIF(A40:A42,"=1",G40:G42)</f>
        <v>112619.87</v>
      </c>
      <c r="H43" s="109">
        <f>SUMIF(A40:A42,"=1",H40:H42)</f>
        <v>23650.17</v>
      </c>
      <c r="I43" s="109">
        <f>SUMIF(A40:A42,"=1",I40:I42)</f>
        <v>136270.04</v>
      </c>
      <c r="J43" s="110">
        <f>SUMIF(A40:A42,"=1",J40:J42)</f>
        <v>100</v>
      </c>
    </row>
    <row r="46" spans="1:10" x14ac:dyDescent="0.2">
      <c r="F46" s="85"/>
      <c r="G46" s="85"/>
      <c r="H46" s="85"/>
      <c r="I46" s="85"/>
      <c r="J46" s="86"/>
    </row>
    <row r="51" spans="2:9" ht="20.25" customHeight="1" x14ac:dyDescent="0.2">
      <c r="B51" s="126" t="s">
        <v>61</v>
      </c>
      <c r="C51" s="127"/>
      <c r="D51" s="127"/>
      <c r="E51" s="127"/>
      <c r="F51" s="126"/>
      <c r="G51" s="126"/>
      <c r="H51" s="194"/>
      <c r="I51" s="195"/>
    </row>
    <row r="52" spans="2:9" ht="20.25" customHeight="1" x14ac:dyDescent="0.2">
      <c r="B52" s="167" t="s">
        <v>60</v>
      </c>
      <c r="C52" s="168"/>
      <c r="D52" s="168"/>
      <c r="E52" s="169"/>
      <c r="F52" s="126"/>
      <c r="G52" s="126"/>
      <c r="H52" s="194"/>
      <c r="I52" s="195"/>
    </row>
    <row r="53" spans="2:9" ht="20.25" customHeight="1" x14ac:dyDescent="0.2">
      <c r="B53" s="167" t="s">
        <v>62</v>
      </c>
      <c r="C53" s="168"/>
      <c r="D53" s="168"/>
      <c r="E53" s="169"/>
      <c r="F53" s="126"/>
      <c r="G53" s="126"/>
      <c r="H53" s="194"/>
      <c r="I53" s="195"/>
    </row>
    <row r="54" spans="2:9" ht="20.25" customHeight="1" x14ac:dyDescent="0.2">
      <c r="B54" s="167" t="s">
        <v>63</v>
      </c>
      <c r="C54" s="168"/>
      <c r="D54" s="168"/>
      <c r="E54" s="169"/>
      <c r="F54" s="126"/>
      <c r="G54" s="126"/>
      <c r="H54" s="194"/>
      <c r="I54" s="195"/>
    </row>
    <row r="55" spans="2:9" ht="20.25" customHeight="1" x14ac:dyDescent="0.2">
      <c r="B55" s="187" t="s">
        <v>59</v>
      </c>
      <c r="C55" s="188"/>
      <c r="D55" s="189"/>
      <c r="E55" s="190"/>
      <c r="F55" s="191"/>
      <c r="G55" s="191"/>
      <c r="H55" s="192">
        <f>SUM(H51:I54)</f>
        <v>0</v>
      </c>
      <c r="I55" s="1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C40:E40"/>
    <mergeCell ref="C41:E41"/>
    <mergeCell ref="C42:E42"/>
    <mergeCell ref="D36:E36"/>
    <mergeCell ref="G25:I25"/>
    <mergeCell ref="G24:I24"/>
    <mergeCell ref="G30:I30"/>
    <mergeCell ref="G26:I26"/>
    <mergeCell ref="G29:I29"/>
    <mergeCell ref="D35:E35"/>
    <mergeCell ref="G35:I35"/>
    <mergeCell ref="B1:J1"/>
    <mergeCell ref="G27:I27"/>
    <mergeCell ref="G28:I28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8:G8"/>
    <mergeCell ref="I20:J20"/>
    <mergeCell ref="I22:J22"/>
    <mergeCell ref="G19:H19"/>
    <mergeCell ref="G20:H20"/>
    <mergeCell ref="E22:F22"/>
    <mergeCell ref="G22:H22"/>
    <mergeCell ref="I19:J19"/>
    <mergeCell ref="E19:F19"/>
    <mergeCell ref="E20:F20"/>
    <mergeCell ref="I21:J21"/>
    <mergeCell ref="H55:I55"/>
    <mergeCell ref="B43:E43"/>
    <mergeCell ref="H51:I51"/>
    <mergeCell ref="H52:I52"/>
    <mergeCell ref="H53:I53"/>
    <mergeCell ref="H54:I54"/>
    <mergeCell ref="B55:D55"/>
    <mergeCell ref="B52:E52"/>
    <mergeCell ref="B53:E53"/>
    <mergeCell ref="B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/>
  <rowBreaks count="1" manualBreakCount="1">
    <brk id="3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83" t="s">
        <v>7</v>
      </c>
      <c r="B1" s="183"/>
      <c r="C1" s="184"/>
      <c r="D1" s="183"/>
      <c r="E1" s="183"/>
      <c r="F1" s="183"/>
      <c r="G1" s="183"/>
    </row>
    <row r="2" spans="1:7" ht="24.95" customHeight="1" x14ac:dyDescent="0.2">
      <c r="A2" s="50" t="s">
        <v>8</v>
      </c>
      <c r="B2" s="49"/>
      <c r="C2" s="185"/>
      <c r="D2" s="185"/>
      <c r="E2" s="185"/>
      <c r="F2" s="185"/>
      <c r="G2" s="186"/>
    </row>
    <row r="3" spans="1:7" ht="24.95" customHeight="1" x14ac:dyDescent="0.2">
      <c r="A3" s="50" t="s">
        <v>9</v>
      </c>
      <c r="B3" s="49"/>
      <c r="C3" s="185"/>
      <c r="D3" s="185"/>
      <c r="E3" s="185"/>
      <c r="F3" s="185"/>
      <c r="G3" s="186"/>
    </row>
    <row r="4" spans="1:7" ht="24.95" customHeight="1" x14ac:dyDescent="0.2">
      <c r="A4" s="50" t="s">
        <v>10</v>
      </c>
      <c r="B4" s="49"/>
      <c r="C4" s="185"/>
      <c r="D4" s="185"/>
      <c r="E4" s="185"/>
      <c r="F4" s="185"/>
      <c r="G4" s="186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46</vt:i4>
      </vt:variant>
    </vt:vector>
  </HeadingPairs>
  <TitlesOfParts>
    <vt:vector size="49" baseType="lpstr">
      <vt:lpstr>Pokyny pro vyplnění</vt:lpstr>
      <vt:lpstr>Stavba</vt:lpstr>
      <vt:lpstr>VzorPolozky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Balogová Jaroslava</cp:lastModifiedBy>
  <cp:lastPrinted>2020-05-14T07:49:24Z</cp:lastPrinted>
  <dcterms:created xsi:type="dcterms:W3CDTF">2009-04-08T07:15:50Z</dcterms:created>
  <dcterms:modified xsi:type="dcterms:W3CDTF">2025-12-17T11:35:36Z</dcterms:modified>
</cp:coreProperties>
</file>